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G25" i="1" l="1"/>
  <c r="G26" i="1"/>
  <c r="G27" i="1"/>
  <c r="G28" i="1"/>
  <c r="G29" i="1"/>
  <c r="G30" i="1"/>
  <c r="G31" i="1"/>
  <c r="G32" i="1"/>
  <c r="G16" i="1"/>
  <c r="G17" i="1"/>
  <c r="G18" i="1"/>
  <c r="G19" i="1"/>
  <c r="G20" i="1"/>
  <c r="G21" i="1"/>
  <c r="G22" i="1"/>
  <c r="G23" i="1"/>
  <c r="F22" i="1" l="1"/>
  <c r="F16" i="1"/>
  <c r="F17" i="1"/>
  <c r="F18" i="1"/>
  <c r="F19" i="1"/>
  <c r="F20" i="1"/>
  <c r="F30" i="1" l="1"/>
  <c r="F29" i="1" l="1"/>
  <c r="F23" i="1" l="1"/>
  <c r="F31" i="1" l="1"/>
  <c r="F25" i="1" l="1"/>
  <c r="F26" i="1"/>
  <c r="F27" i="1"/>
  <c r="F28" i="1"/>
  <c r="F21" i="1" l="1"/>
  <c r="F32" i="1" l="1"/>
  <c r="G15" i="1"/>
  <c r="G35" i="1" s="1"/>
  <c r="F15" i="1" l="1"/>
  <c r="G33" i="1" s="1"/>
  <c r="G34" i="1" s="1"/>
</calcChain>
</file>

<file path=xl/sharedStrings.xml><?xml version="1.0" encoding="utf-8"?>
<sst xmlns="http://schemas.openxmlformats.org/spreadsheetml/2006/main" count="42" uniqueCount="42">
  <si>
    <t>Avenue de Venterol</t>
  </si>
  <si>
    <t>26110 Nyons</t>
  </si>
  <si>
    <t>DEVIS</t>
  </si>
  <si>
    <t>Date :</t>
  </si>
  <si>
    <t>N° client :</t>
  </si>
  <si>
    <t>N° devis :</t>
  </si>
  <si>
    <t>Tél. : 04 75 26 19 68</t>
  </si>
  <si>
    <t>Fax : 04 75 26 47 51</t>
  </si>
  <si>
    <t>QUANTITE</t>
  </si>
  <si>
    <t>TVA</t>
  </si>
  <si>
    <t>TOTAL HT :</t>
  </si>
  <si>
    <t>TOTAL TVA :</t>
  </si>
  <si>
    <t>TOTAL TTC :</t>
  </si>
  <si>
    <t>TOTAL TTC</t>
  </si>
  <si>
    <t>PRIX UNITAIRE TTC</t>
  </si>
  <si>
    <t>PRODUIT</t>
  </si>
  <si>
    <t>PLATEAU FROMAGE</t>
  </si>
  <si>
    <t>PLATEAU CHARCUTERIE</t>
  </si>
  <si>
    <t>TOTAL HT</t>
  </si>
  <si>
    <t>VICTOR MONOMAKHOFF</t>
  </si>
  <si>
    <t>GLACON SACHET 2KG</t>
  </si>
  <si>
    <t>JUS D'ORANGE PRESSE FRAIS</t>
  </si>
  <si>
    <t>jeudi 20 AOUT 2026</t>
  </si>
  <si>
    <t>CONCOMBRE</t>
  </si>
  <si>
    <t>RADIS</t>
  </si>
  <si>
    <t>POIVRON</t>
  </si>
  <si>
    <t>0,85€ PIECE</t>
  </si>
  <si>
    <t>TOMATE CERISE</t>
  </si>
  <si>
    <t>1,30€ PIECE</t>
  </si>
  <si>
    <t>0,80E PIECE</t>
  </si>
  <si>
    <t>2,69€/KG</t>
  </si>
  <si>
    <t>ASSORTIMENT CRUDITES /</t>
  </si>
  <si>
    <t>CAROTTE</t>
  </si>
  <si>
    <t>CORNICHON</t>
  </si>
  <si>
    <t>FRUITS FRAIS</t>
  </si>
  <si>
    <t>FRAIS DE PREPARATION</t>
  </si>
  <si>
    <t>1,20€/KG</t>
  </si>
  <si>
    <t>BEURRE DEMI SEL</t>
  </si>
  <si>
    <t>HOUMOUS</t>
  </si>
  <si>
    <t>JUS BRIQUES</t>
  </si>
  <si>
    <t>SAUCE AIL FINE HERBE</t>
  </si>
  <si>
    <t>PATE A TARTINER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</si>
</sst>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7" xfId="0" applyFont="1" applyBorder="1"/>
    <xf numFmtId="0" fontId="1" fillId="0" borderId="10" xfId="0" applyFont="1" applyBorder="1"/>
    <xf numFmtId="0" fontId="1" fillId="0" borderId="12" xfId="0" applyFont="1" applyBorder="1"/>
    <xf numFmtId="0" fontId="2" fillId="0" borderId="0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/>
    <xf numFmtId="0" fontId="0" fillId="0" borderId="15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2" fontId="0" fillId="0" borderId="19" xfId="0" applyNumberFormat="1" applyBorder="1" applyAlignment="1">
      <alignment horizontal="left" vertical="center"/>
    </xf>
    <xf numFmtId="2" fontId="0" fillId="0" borderId="18" xfId="0" applyNumberFormat="1" applyBorder="1" applyAlignment="1">
      <alignment horizontal="left" vertical="center"/>
    </xf>
    <xf numFmtId="2" fontId="0" fillId="0" borderId="15" xfId="0" applyNumberFormat="1" applyBorder="1" applyAlignment="1">
      <alignment horizontal="left" vertical="center"/>
    </xf>
    <xf numFmtId="1" fontId="0" fillId="0" borderId="19" xfId="0" applyNumberFormat="1" applyBorder="1" applyAlignment="1">
      <alignment horizontal="left" vertical="center"/>
    </xf>
    <xf numFmtId="0" fontId="0" fillId="0" borderId="0" xfId="0" applyNumberFormat="1"/>
    <xf numFmtId="0" fontId="1" fillId="0" borderId="17" xfId="0" applyNumberFormat="1" applyFont="1" applyBorder="1" applyAlignment="1">
      <alignment horizontal="center" vertical="center"/>
    </xf>
    <xf numFmtId="0" fontId="0" fillId="0" borderId="19" xfId="0" applyNumberFormat="1" applyBorder="1" applyAlignment="1">
      <alignment horizontal="left" vertical="center"/>
    </xf>
    <xf numFmtId="0" fontId="0" fillId="0" borderId="15" xfId="0" applyNumberForma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1" xfId="0" applyNumberFormat="1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2" fontId="0" fillId="0" borderId="31" xfId="0" applyNumberFormat="1" applyBorder="1" applyAlignment="1">
      <alignment horizontal="left" vertical="center"/>
    </xf>
    <xf numFmtId="0" fontId="0" fillId="0" borderId="0" xfId="0" applyBorder="1"/>
    <xf numFmtId="0" fontId="0" fillId="0" borderId="0" xfId="0" applyNumberFormat="1" applyFill="1" applyBorder="1" applyAlignment="1">
      <alignment horizontal="left" vertical="center"/>
    </xf>
    <xf numFmtId="2" fontId="0" fillId="0" borderId="20" xfId="0" applyNumberFormat="1" applyBorder="1" applyAlignment="1">
      <alignment vertical="center"/>
    </xf>
    <xf numFmtId="2" fontId="0" fillId="0" borderId="19" xfId="0" applyNumberFormat="1" applyBorder="1" applyAlignment="1">
      <alignment vertical="center"/>
    </xf>
    <xf numFmtId="2" fontId="0" fillId="0" borderId="31" xfId="0" applyNumberFormat="1" applyBorder="1" applyAlignment="1">
      <alignment vertical="center"/>
    </xf>
    <xf numFmtId="1" fontId="0" fillId="0" borderId="15" xfId="0" applyNumberFormat="1" applyBorder="1" applyAlignment="1">
      <alignment horizontal="left" vertical="center"/>
    </xf>
    <xf numFmtId="1" fontId="0" fillId="0" borderId="34" xfId="0" applyNumberForma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2" fontId="0" fillId="0" borderId="36" xfId="0" applyNumberFormat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104775</xdr:rowOff>
    </xdr:from>
    <xdr:to>
      <xdr:col>0</xdr:col>
      <xdr:colOff>1796595</xdr:colOff>
      <xdr:row>2</xdr:row>
      <xdr:rowOff>133350</xdr:rowOff>
    </xdr:to>
    <xdr:pic>
      <xdr:nvPicPr>
        <xdr:cNvPr id="3" name="Image 2" descr="Logo Intermarché">
          <a:extLst>
            <a:ext uri="{FF2B5EF4-FFF2-40B4-BE49-F238E27FC236}">
              <a16:creationId xmlns="" xmlns:a16="http://schemas.microsoft.com/office/drawing/2014/main" id="{294E4D5E-657E-4018-8F33-540BD9DC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04775"/>
          <a:ext cx="1596571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J20" sqref="J20"/>
    </sheetView>
  </sheetViews>
  <sheetFormatPr baseColWidth="10" defaultColWidth="14" defaultRowHeight="15" x14ac:dyDescent="0.25"/>
  <cols>
    <col min="1" max="1" width="29.28515625" customWidth="1"/>
    <col min="2" max="2" width="14" style="15"/>
    <col min="4" max="4" width="21.7109375" customWidth="1"/>
  </cols>
  <sheetData>
    <row r="1" spans="1:8" ht="15.75" thickBot="1" x14ac:dyDescent="0.3">
      <c r="A1" s="46"/>
    </row>
    <row r="2" spans="1:8" ht="15" customHeight="1" x14ac:dyDescent="0.25">
      <c r="A2" s="46"/>
      <c r="E2" s="40" t="s">
        <v>2</v>
      </c>
      <c r="F2" s="41"/>
      <c r="G2" s="42"/>
      <c r="H2" s="4"/>
    </row>
    <row r="3" spans="1:8" ht="15.75" customHeight="1" thickBot="1" x14ac:dyDescent="0.3">
      <c r="A3" s="46"/>
      <c r="E3" s="43"/>
      <c r="F3" s="44"/>
      <c r="G3" s="45"/>
      <c r="H3" s="4"/>
    </row>
    <row r="4" spans="1:8" x14ac:dyDescent="0.25">
      <c r="A4" s="9" t="s">
        <v>0</v>
      </c>
    </row>
    <row r="5" spans="1:8" x14ac:dyDescent="0.25">
      <c r="A5" s="9" t="s">
        <v>1</v>
      </c>
    </row>
    <row r="6" spans="1:8" x14ac:dyDescent="0.25">
      <c r="A6" s="8" t="s">
        <v>6</v>
      </c>
    </row>
    <row r="7" spans="1:8" x14ac:dyDescent="0.25">
      <c r="A7" s="8" t="s">
        <v>7</v>
      </c>
    </row>
    <row r="8" spans="1:8" ht="15.75" thickBot="1" x14ac:dyDescent="0.3">
      <c r="A8" s="8"/>
    </row>
    <row r="9" spans="1:8" x14ac:dyDescent="0.25">
      <c r="A9" s="1" t="s">
        <v>3</v>
      </c>
      <c r="B9" s="47" t="s">
        <v>22</v>
      </c>
      <c r="C9" s="47"/>
      <c r="D9" s="47"/>
      <c r="E9" s="47"/>
      <c r="F9" s="48"/>
      <c r="G9" s="49"/>
    </row>
    <row r="10" spans="1:8" x14ac:dyDescent="0.25">
      <c r="A10" s="2" t="s">
        <v>4</v>
      </c>
      <c r="B10" s="50" t="s">
        <v>19</v>
      </c>
      <c r="C10" s="50"/>
      <c r="D10" s="50"/>
      <c r="E10" s="50"/>
      <c r="F10" s="51"/>
      <c r="G10" s="52"/>
    </row>
    <row r="11" spans="1:8" ht="15.75" thickBot="1" x14ac:dyDescent="0.3">
      <c r="A11" s="3" t="s">
        <v>5</v>
      </c>
      <c r="B11" s="53">
        <v>1</v>
      </c>
      <c r="C11" s="53"/>
      <c r="D11" s="53"/>
      <c r="E11" s="53"/>
      <c r="F11" s="54"/>
      <c r="G11" s="55"/>
    </row>
    <row r="13" spans="1:8" ht="15.75" thickBot="1" x14ac:dyDescent="0.3"/>
    <row r="14" spans="1:8" x14ac:dyDescent="0.25">
      <c r="A14" s="10" t="s">
        <v>15</v>
      </c>
      <c r="B14" s="16" t="s">
        <v>8</v>
      </c>
      <c r="C14" s="5"/>
      <c r="D14" s="5" t="s">
        <v>14</v>
      </c>
      <c r="E14" s="5" t="s">
        <v>9</v>
      </c>
      <c r="F14" s="5" t="s">
        <v>18</v>
      </c>
      <c r="G14" s="5" t="s">
        <v>13</v>
      </c>
    </row>
    <row r="15" spans="1:8" x14ac:dyDescent="0.25">
      <c r="A15" s="19" t="s">
        <v>16</v>
      </c>
      <c r="B15" s="17">
        <v>25</v>
      </c>
      <c r="C15" s="14"/>
      <c r="D15" s="11">
        <v>3.9</v>
      </c>
      <c r="E15" s="12">
        <v>5.5</v>
      </c>
      <c r="F15" s="12">
        <f>SUM(G15/1.055)</f>
        <v>92.417061611374407</v>
      </c>
      <c r="G15" s="12">
        <f>SUM(B15*D15)</f>
        <v>97.5</v>
      </c>
    </row>
    <row r="16" spans="1:8" x14ac:dyDescent="0.25">
      <c r="A16" s="19" t="s">
        <v>17</v>
      </c>
      <c r="B16" s="17">
        <v>80</v>
      </c>
      <c r="C16" s="14"/>
      <c r="D16" s="11">
        <v>3.5</v>
      </c>
      <c r="E16" s="12">
        <v>5.5</v>
      </c>
      <c r="F16" s="12">
        <f t="shared" ref="F16:F20" si="0">SUM(G16/1.055)</f>
        <v>265.40284360189577</v>
      </c>
      <c r="G16" s="12">
        <f t="shared" ref="G16:G32" si="1">SUM(B16*D16)</f>
        <v>280</v>
      </c>
    </row>
    <row r="17" spans="1:11" x14ac:dyDescent="0.25">
      <c r="A17" s="19" t="s">
        <v>37</v>
      </c>
      <c r="B17" s="17">
        <v>6</v>
      </c>
      <c r="C17" s="14"/>
      <c r="D17" s="11">
        <v>1.91</v>
      </c>
      <c r="E17" s="12">
        <v>5.5</v>
      </c>
      <c r="F17" s="12">
        <f t="shared" si="0"/>
        <v>10.86255924170616</v>
      </c>
      <c r="G17" s="12">
        <f t="shared" si="1"/>
        <v>11.459999999999999</v>
      </c>
    </row>
    <row r="18" spans="1:11" x14ac:dyDescent="0.25">
      <c r="A18" s="19" t="s">
        <v>39</v>
      </c>
      <c r="B18" s="17">
        <v>7</v>
      </c>
      <c r="C18" s="14"/>
      <c r="D18" s="11">
        <v>1.92</v>
      </c>
      <c r="E18" s="12">
        <v>5.5</v>
      </c>
      <c r="F18" s="12">
        <f t="shared" si="0"/>
        <v>12.739336492890995</v>
      </c>
      <c r="G18" s="12">
        <f t="shared" si="1"/>
        <v>13.44</v>
      </c>
    </row>
    <row r="19" spans="1:11" x14ac:dyDescent="0.25">
      <c r="A19" s="19" t="s">
        <v>38</v>
      </c>
      <c r="B19" s="17">
        <v>4</v>
      </c>
      <c r="C19" s="14"/>
      <c r="D19" s="11">
        <v>2</v>
      </c>
      <c r="E19" s="12">
        <v>5.5</v>
      </c>
      <c r="F19" s="12">
        <f t="shared" si="0"/>
        <v>7.5829383886255926</v>
      </c>
      <c r="G19" s="12">
        <f t="shared" si="1"/>
        <v>8</v>
      </c>
    </row>
    <row r="20" spans="1:11" x14ac:dyDescent="0.25">
      <c r="A20" s="19" t="s">
        <v>40</v>
      </c>
      <c r="B20" s="17">
        <v>2</v>
      </c>
      <c r="C20" s="14"/>
      <c r="D20" s="11">
        <v>1.3</v>
      </c>
      <c r="E20" s="12">
        <v>5.5</v>
      </c>
      <c r="F20" s="12">
        <f t="shared" si="0"/>
        <v>2.4644549763033177</v>
      </c>
      <c r="G20" s="12">
        <f t="shared" si="1"/>
        <v>2.6</v>
      </c>
    </row>
    <row r="21" spans="1:11" x14ac:dyDescent="0.25">
      <c r="A21" s="19" t="s">
        <v>21</v>
      </c>
      <c r="B21" s="17">
        <v>20</v>
      </c>
      <c r="C21" s="14"/>
      <c r="D21" s="11">
        <v>5.99</v>
      </c>
      <c r="E21" s="12">
        <v>5.5</v>
      </c>
      <c r="F21" s="12">
        <f t="shared" ref="F21:F30" si="2">SUM(G21/1.055)</f>
        <v>113.55450236966827</v>
      </c>
      <c r="G21" s="12">
        <f t="shared" si="1"/>
        <v>119.80000000000001</v>
      </c>
    </row>
    <row r="22" spans="1:11" x14ac:dyDescent="0.25">
      <c r="A22" s="7" t="s">
        <v>41</v>
      </c>
      <c r="B22" s="18">
        <v>2</v>
      </c>
      <c r="C22" s="30"/>
      <c r="D22" s="13">
        <v>4.1100000000000003</v>
      </c>
      <c r="E22" s="12">
        <v>5.5</v>
      </c>
      <c r="F22" s="12">
        <f t="shared" si="2"/>
        <v>7.7914691943127972</v>
      </c>
      <c r="G22" s="12">
        <f t="shared" si="1"/>
        <v>8.2200000000000006</v>
      </c>
    </row>
    <row r="23" spans="1:11" x14ac:dyDescent="0.25">
      <c r="A23" s="7" t="s">
        <v>34</v>
      </c>
      <c r="B23" s="18">
        <v>3</v>
      </c>
      <c r="C23" s="30"/>
      <c r="D23" s="13">
        <v>50</v>
      </c>
      <c r="E23" s="12">
        <v>5.5</v>
      </c>
      <c r="F23" s="12">
        <f>SUM(G23/1.055)</f>
        <v>142.18009478672985</v>
      </c>
      <c r="G23" s="12">
        <f t="shared" si="1"/>
        <v>150</v>
      </c>
    </row>
    <row r="24" spans="1:11" x14ac:dyDescent="0.25">
      <c r="A24" s="33" t="s">
        <v>31</v>
      </c>
      <c r="B24" s="18"/>
      <c r="C24" s="30"/>
      <c r="D24" s="13"/>
      <c r="E24" s="12"/>
      <c r="F24" s="12"/>
      <c r="G24" s="12"/>
      <c r="K24" s="24"/>
    </row>
    <row r="25" spans="1:11" x14ac:dyDescent="0.25">
      <c r="A25" s="31" t="s">
        <v>23</v>
      </c>
      <c r="B25" s="17">
        <v>12</v>
      </c>
      <c r="C25" s="14" t="s">
        <v>26</v>
      </c>
      <c r="D25" s="11">
        <v>0.85</v>
      </c>
      <c r="E25" s="12">
        <v>5.5</v>
      </c>
      <c r="F25" s="12">
        <f t="shared" si="2"/>
        <v>9.6682464454976298</v>
      </c>
      <c r="G25" s="12">
        <f t="shared" si="1"/>
        <v>10.199999999999999</v>
      </c>
      <c r="K25" s="24"/>
    </row>
    <row r="26" spans="1:11" x14ac:dyDescent="0.25">
      <c r="A26" s="31" t="s">
        <v>27</v>
      </c>
      <c r="B26" s="17">
        <v>7</v>
      </c>
      <c r="C26" s="14" t="s">
        <v>28</v>
      </c>
      <c r="D26" s="11">
        <v>1.3</v>
      </c>
      <c r="E26" s="12">
        <v>5.5</v>
      </c>
      <c r="F26" s="12">
        <f t="shared" si="2"/>
        <v>8.6255924170616112</v>
      </c>
      <c r="G26" s="12">
        <f t="shared" si="1"/>
        <v>9.1</v>
      </c>
      <c r="K26" s="24"/>
    </row>
    <row r="27" spans="1:11" x14ac:dyDescent="0.25">
      <c r="A27" s="31" t="s">
        <v>24</v>
      </c>
      <c r="B27" s="17">
        <v>10</v>
      </c>
      <c r="C27" s="14" t="s">
        <v>29</v>
      </c>
      <c r="D27" s="11">
        <v>0.8</v>
      </c>
      <c r="E27" s="12">
        <v>5.5</v>
      </c>
      <c r="F27" s="12">
        <f t="shared" si="2"/>
        <v>7.5829383886255926</v>
      </c>
      <c r="G27" s="12">
        <f t="shared" si="1"/>
        <v>8</v>
      </c>
      <c r="K27" s="24"/>
    </row>
    <row r="28" spans="1:11" x14ac:dyDescent="0.25">
      <c r="A28" s="7" t="s">
        <v>25</v>
      </c>
      <c r="B28" s="18">
        <v>2</v>
      </c>
      <c r="C28" s="29" t="s">
        <v>30</v>
      </c>
      <c r="D28" s="32">
        <v>2.69</v>
      </c>
      <c r="E28" s="12">
        <v>5.5</v>
      </c>
      <c r="F28" s="12">
        <f t="shared" si="2"/>
        <v>5.0995260663507107</v>
      </c>
      <c r="G28" s="12">
        <f t="shared" si="1"/>
        <v>5.38</v>
      </c>
      <c r="K28" s="24"/>
    </row>
    <row r="29" spans="1:11" x14ac:dyDescent="0.25">
      <c r="A29" s="7" t="s">
        <v>32</v>
      </c>
      <c r="B29" s="18">
        <v>2</v>
      </c>
      <c r="C29" s="29" t="s">
        <v>36</v>
      </c>
      <c r="D29" s="13">
        <v>1.2</v>
      </c>
      <c r="E29" s="12">
        <v>5.5</v>
      </c>
      <c r="F29" s="12">
        <f t="shared" si="2"/>
        <v>2.2748815165876777</v>
      </c>
      <c r="G29" s="12">
        <f t="shared" si="1"/>
        <v>2.4</v>
      </c>
      <c r="K29" s="24"/>
    </row>
    <row r="30" spans="1:11" x14ac:dyDescent="0.25">
      <c r="A30" s="7" t="s">
        <v>33</v>
      </c>
      <c r="B30" s="18">
        <v>3</v>
      </c>
      <c r="C30" s="29"/>
      <c r="D30" s="13">
        <v>2.78</v>
      </c>
      <c r="E30" s="12">
        <v>5.5</v>
      </c>
      <c r="F30" s="12">
        <f t="shared" si="2"/>
        <v>7.9052132701421804</v>
      </c>
      <c r="G30" s="12">
        <f t="shared" si="1"/>
        <v>8.34</v>
      </c>
      <c r="K30" s="24"/>
    </row>
    <row r="31" spans="1:11" ht="15.75" thickBot="1" x14ac:dyDescent="0.3">
      <c r="A31" s="20" t="s">
        <v>20</v>
      </c>
      <c r="B31" s="21">
        <v>8</v>
      </c>
      <c r="C31" s="22"/>
      <c r="D31" s="23">
        <v>2.11</v>
      </c>
      <c r="E31" s="12">
        <v>5.5</v>
      </c>
      <c r="F31" s="12">
        <f t="shared" ref="F31" si="3">SUM(G31/1.055)</f>
        <v>16</v>
      </c>
      <c r="G31" s="12">
        <f t="shared" si="1"/>
        <v>16.88</v>
      </c>
    </row>
    <row r="32" spans="1:11" ht="15.75" thickBot="1" x14ac:dyDescent="0.3">
      <c r="A32" s="20" t="s">
        <v>35</v>
      </c>
      <c r="B32" s="21">
        <v>1</v>
      </c>
      <c r="C32" s="22"/>
      <c r="D32" s="23">
        <v>20</v>
      </c>
      <c r="E32" s="12">
        <v>5.5</v>
      </c>
      <c r="F32" s="12">
        <f t="shared" ref="F32" si="4">SUM(G32/1.055)</f>
        <v>18.957345971563981</v>
      </c>
      <c r="G32" s="12">
        <f t="shared" si="1"/>
        <v>20</v>
      </c>
    </row>
    <row r="33" spans="1:7" x14ac:dyDescent="0.25">
      <c r="E33" s="34" t="s">
        <v>10</v>
      </c>
      <c r="F33" s="35"/>
      <c r="G33" s="26">
        <f>SUM(F15:F32)</f>
        <v>731.10900473933668</v>
      </c>
    </row>
    <row r="34" spans="1:7" x14ac:dyDescent="0.25">
      <c r="A34" s="24"/>
      <c r="B34" s="25"/>
      <c r="E34" s="36" t="s">
        <v>11</v>
      </c>
      <c r="F34" s="37"/>
      <c r="G34" s="27">
        <f>SUM(G35-G33)</f>
        <v>40.210995260663367</v>
      </c>
    </row>
    <row r="35" spans="1:7" ht="15.75" thickBot="1" x14ac:dyDescent="0.3">
      <c r="E35" s="38" t="s">
        <v>12</v>
      </c>
      <c r="F35" s="39"/>
      <c r="G35" s="28">
        <f>SUM(G15:G32)</f>
        <v>771.32</v>
      </c>
    </row>
    <row r="42" spans="1:7" ht="15.75" thickBot="1" x14ac:dyDescent="0.3"/>
    <row r="43" spans="1:7" ht="15.75" thickBot="1" x14ac:dyDescent="0.3">
      <c r="D43" s="6"/>
    </row>
  </sheetData>
  <mergeCells count="8">
    <mergeCell ref="E33:F33"/>
    <mergeCell ref="E34:F34"/>
    <mergeCell ref="E35:F35"/>
    <mergeCell ref="E2:G3"/>
    <mergeCell ref="A1:A3"/>
    <mergeCell ref="B9:G9"/>
    <mergeCell ref="B10:G10"/>
    <mergeCell ref="B11:G11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STIME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***</cp:lastModifiedBy>
  <cp:lastPrinted>2026-04-20T06:50:12Z</cp:lastPrinted>
  <dcterms:created xsi:type="dcterms:W3CDTF">2026-01-13T10:18:11Z</dcterms:created>
  <dcterms:modified xsi:type="dcterms:W3CDTF">2026-08-04T12:02:25Z</dcterms:modified>
</cp:coreProperties>
</file>